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85df0a6c5fb768d/"/>
    </mc:Choice>
  </mc:AlternateContent>
  <xr:revisionPtr revIDLastSave="3" documentId="11_DFBECE25E54230561D5C9C7529D3FBE41F3919DA" xr6:coauthVersionLast="47" xr6:coauthVersionMax="47" xr10:uidLastSave="{312AB941-E312-4E39-B8B6-2CBE88A42A06}"/>
  <bookViews>
    <workbookView xWindow="-110" yWindow="-110" windowWidth="19420" windowHeight="10300" activeTab="1" xr2:uid="{00000000-000D-0000-FFFF-FFFF00000000}"/>
  </bookViews>
  <sheets>
    <sheet name="Instrucciones" sheetId="1" r:id="rId1"/>
    <sheet name="Valorac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7" i="2"/>
  <c r="F9" i="2" s="1"/>
  <c r="F6" i="2"/>
  <c r="F8" i="2" s="1"/>
  <c r="F3" i="2"/>
  <c r="I24" i="2" s="1"/>
  <c r="F11" i="2" l="1"/>
  <c r="F13" i="2" s="1"/>
  <c r="I17" i="2"/>
  <c r="I18" i="2"/>
  <c r="I10" i="2"/>
  <c r="I11" i="2"/>
  <c r="I12" i="2"/>
  <c r="I19" i="2"/>
  <c r="I8" i="2"/>
  <c r="I20" i="2"/>
  <c r="I15" i="2"/>
  <c r="I6" i="2"/>
  <c r="I7" i="2"/>
  <c r="I4" i="2"/>
  <c r="I13" i="2"/>
  <c r="I21" i="2"/>
  <c r="I5" i="2"/>
  <c r="I9" i="2"/>
  <c r="I14" i="2"/>
  <c r="I22" i="2"/>
  <c r="I23" i="2"/>
  <c r="I16" i="2"/>
</calcChain>
</file>

<file path=xl/sharedStrings.xml><?xml version="1.0" encoding="utf-8"?>
<sst xmlns="http://schemas.openxmlformats.org/spreadsheetml/2006/main" count="44" uniqueCount="36">
  <si>
    <t>Parámetros del Proyecto</t>
  </si>
  <si>
    <t>Inversión Inicial (I)</t>
  </si>
  <si>
    <t>Flujos de Caja Esperados (V)</t>
  </si>
  <si>
    <t>Incertidumbre (σ)</t>
  </si>
  <si>
    <t>Coste de la "Prima" (P)</t>
  </si>
  <si>
    <t>Tasa de descuento (r)</t>
  </si>
  <si>
    <t>Escenario A: Rígido</t>
  </si>
  <si>
    <t>VAN Estático</t>
  </si>
  <si>
    <t>Escenario B: Flexible</t>
  </si>
  <si>
    <t>Valor al alza (Vup)</t>
  </si>
  <si>
    <t>Valor a la baja (Vdown)</t>
  </si>
  <si>
    <t>Opción Up (MAX(Vup-I, 0))</t>
  </si>
  <si>
    <t>Opción Down (MAX(Vdown-I, 0))</t>
  </si>
  <si>
    <t>Prima por Flexibilidad (€)</t>
  </si>
  <si>
    <t>VAN Flexible (ROV)</t>
  </si>
  <si>
    <t>DECISIÓN</t>
  </si>
  <si>
    <t>Análisis de Sensibilidad</t>
  </si>
  <si>
    <t>Diferencia (B - A)</t>
  </si>
  <si>
    <t>GUÍA DE USO Y CONCEPTOS</t>
  </si>
  <si>
    <t>1. Definición de Parámetros</t>
  </si>
  <si>
    <t>El coste total de ejecutar el proyecto en el momento actual (t=0).</t>
  </si>
  <si>
    <t>Flujos de Caja (V)</t>
  </si>
  <si>
    <t>El valor actual de todos los ingresos futuros esperados si el proyecto se ejecuta.</t>
  </si>
  <si>
    <t>La volatilidad o riesgo del proyecto. A mayor sigma, más varían los resultados posibles (al alza o a la baja).</t>
  </si>
  <si>
    <t>El sobrecoste (ej. 15%) por diseñar el proyecto de forma flexible (modularidad, opción de espera, etc.).</t>
  </si>
  <si>
    <t>Tasa libre de riesgo utilizada para traer los valores futuros al presente.</t>
  </si>
  <si>
    <t>2. Lógica y Fórmulas</t>
  </si>
  <si>
    <t>V - I. Es el cálculo tradicional que ignora la flexibilidad futura.</t>
  </si>
  <si>
    <t>Vup / Vdown</t>
  </si>
  <si>
    <t>Modelan el valor en t=1: V * (1 + σ) y V * (1 - σ).</t>
  </si>
  <si>
    <t>Valor Opción (t=1)</t>
  </si>
  <si>
    <t>MAX(Valor_Nodo - I, 0). Si el valor es menor que la inversión, NO se invierte (valor 0).</t>
  </si>
  <si>
    <t>[(Promedio de Opciones t=1) / (1 + r)] - Prima. Descuenta el valor esperado de la opción al presente y resta el coste de la flexibilidad.</t>
  </si>
  <si>
    <t>VAN Flexible - VAN Estático. Indica cuánto valor extra aporta la flexibilidad.</t>
  </si>
  <si>
    <t>3. Interpretación del Gráfico y Tabla</t>
  </si>
  <si>
    <t>El gráfico de líneas muestra la 'Diferencia de Valor' frente a la 'Incertidumbre'.
• Punto de Corte (Eje X): Es el umbral crítico. A la izquierda, la incertidumbre es baja y el diseño RÍGIDO es mejor (porque la prima no se compensa).
• Zona Positiva: A la derecha del corte, la alta incertidumbre hace que la opción de ABANDONAR o ESPERAR sea muy valiosa, superando el coste de la prima.
REGLA DE ORO: A mayor incertidumbre, más valor tiene la flexibilidad (Escenario B).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</si>
</sst>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BF1D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4" borderId="1" xfId="0" applyFont="1" applyFill="1" applyBorder="1"/>
    <xf numFmtId="0" fontId="0" fillId="0" borderId="1" xfId="0" applyBorder="1" applyAlignment="1">
      <alignment vertical="top" wrapText="1"/>
    </xf>
    <xf numFmtId="0" fontId="4" fillId="5" borderId="1" xfId="0" applyFont="1" applyFill="1" applyBorder="1"/>
    <xf numFmtId="0" fontId="0" fillId="0" borderId="1" xfId="0" applyBorder="1"/>
    <xf numFmtId="164" fontId="0" fillId="6" borderId="1" xfId="0" applyNumberFormat="1" applyFill="1" applyBorder="1" applyProtection="1">
      <protection locked="0"/>
    </xf>
    <xf numFmtId="164" fontId="0" fillId="0" borderId="1" xfId="0" applyNumberFormat="1" applyBorder="1"/>
    <xf numFmtId="9" fontId="0" fillId="0" borderId="1" xfId="0" applyNumberFormat="1" applyBorder="1"/>
    <xf numFmtId="9" fontId="0" fillId="6" borderId="1" xfId="0" applyNumberFormat="1" applyFill="1" applyBorder="1" applyProtection="1">
      <protection locked="0"/>
    </xf>
    <xf numFmtId="0" fontId="5" fillId="0" borderId="1" xfId="0" applyFont="1" applyBorder="1" applyAlignment="1">
      <alignment horizontal="center"/>
    </xf>
    <xf numFmtId="0" fontId="1" fillId="2" borderId="1" xfId="0" applyFont="1" applyFill="1" applyBorder="1"/>
    <xf numFmtId="0" fontId="2" fillId="3" borderId="1" xfId="0" applyFont="1" applyFill="1" applyBorder="1"/>
    <xf numFmtId="0" fontId="0" fillId="0" borderId="1" xfId="0" applyBorder="1" applyAlignment="1">
      <alignment vertical="top" wrapText="1"/>
    </xf>
    <xf numFmtId="0" fontId="4" fillId="5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Umbral de Rentabilidad de la Flexibilidad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Añadido</c:v>
          </c:tx>
          <c:marker>
            <c:symbol val="circle"/>
            <c:size val="5"/>
          </c:marker>
          <c:cat>
            <c:numRef>
              <c:f>Valoracion!$H$4:$H$24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0.60000000000000009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</c:v>
                </c:pt>
                <c:pt idx="16">
                  <c:v>0.8</c:v>
                </c:pt>
                <c:pt idx="17">
                  <c:v>0.85000000000000009</c:v>
                </c:pt>
                <c:pt idx="18">
                  <c:v>0.9</c:v>
                </c:pt>
                <c:pt idx="19">
                  <c:v>0.95000000000000007</c:v>
                </c:pt>
                <c:pt idx="20">
                  <c:v>1</c:v>
                </c:pt>
              </c:numCache>
            </c:numRef>
          </c:cat>
          <c:val>
            <c:numRef>
              <c:f>Valoracion!$I$4:$I$24</c:f>
              <c:numCache>
                <c:formatCode>#,##0.00" €"</c:formatCode>
                <c:ptCount val="21"/>
                <c:pt idx="0">
                  <c:v>-169761.90476190476</c:v>
                </c:pt>
                <c:pt idx="1">
                  <c:v>-169761.90476190476</c:v>
                </c:pt>
                <c:pt idx="2">
                  <c:v>-165000</c:v>
                </c:pt>
                <c:pt idx="3">
                  <c:v>-138809.52380952382</c:v>
                </c:pt>
                <c:pt idx="4">
                  <c:v>-112619.04761904763</c:v>
                </c:pt>
                <c:pt idx="5">
                  <c:v>-86428.571428571449</c:v>
                </c:pt>
                <c:pt idx="6">
                  <c:v>-60238.095238095237</c:v>
                </c:pt>
                <c:pt idx="7">
                  <c:v>-34047.619047619053</c:v>
                </c:pt>
                <c:pt idx="8">
                  <c:v>-7857.1428571428696</c:v>
                </c:pt>
                <c:pt idx="9">
                  <c:v>18333.333333333314</c:v>
                </c:pt>
                <c:pt idx="10">
                  <c:v>44523.809523809527</c:v>
                </c:pt>
                <c:pt idx="11">
                  <c:v>70714.285714285681</c:v>
                </c:pt>
                <c:pt idx="12">
                  <c:v>96904.761904761894</c:v>
                </c:pt>
                <c:pt idx="13">
                  <c:v>123095.23809523811</c:v>
                </c:pt>
                <c:pt idx="14">
                  <c:v>149285.71428571438</c:v>
                </c:pt>
                <c:pt idx="15">
                  <c:v>175476.19047619047</c:v>
                </c:pt>
                <c:pt idx="16">
                  <c:v>201666.66666666663</c:v>
                </c:pt>
                <c:pt idx="17">
                  <c:v>227857.14285714284</c:v>
                </c:pt>
                <c:pt idx="18">
                  <c:v>254047.61904761905</c:v>
                </c:pt>
                <c:pt idx="19">
                  <c:v>280238.09523809527</c:v>
                </c:pt>
                <c:pt idx="20">
                  <c:v>306428.57142857136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0-4307-B694-41B452B3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10001"/>
        <c:axId val="50010002"/>
      </c:lineChart>
      <c:cat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Incertidumbre (σ)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Valor Añadido (€)</a:t>
                </a:r>
              </a:p>
            </c:rich>
          </c:tx>
          <c:overlay val="0"/>
        </c:title>
        <c:numFmt formatCode="#,##0.00&quot; €&quot;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28575</xdr:colOff>
      <xdr:row>48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5"/>
  <sheetViews>
    <sheetView topLeftCell="A14" workbookViewId="0"/>
  </sheetViews>
  <sheetFormatPr baseColWidth="10" defaultColWidth="8.7265625" defaultRowHeight="14.5" x14ac:dyDescent="0.35"/>
  <cols>
    <col min="1" max="1" width="2.7265625" customWidth="1"/>
    <col min="2" max="2" width="25.7265625" customWidth="1"/>
    <col min="3" max="3" width="60.7265625" customWidth="1"/>
  </cols>
  <sheetData>
    <row r="2" spans="2:3" ht="18.5" x14ac:dyDescent="0.45">
      <c r="B2" s="10" t="s">
        <v>18</v>
      </c>
      <c r="C2" s="10"/>
    </row>
    <row r="4" spans="2:3" ht="15.5" x14ac:dyDescent="0.35">
      <c r="B4" s="11" t="s">
        <v>19</v>
      </c>
      <c r="C4" s="11"/>
    </row>
    <row r="5" spans="2:3" x14ac:dyDescent="0.35">
      <c r="B5" s="1" t="s">
        <v>1</v>
      </c>
      <c r="C5" s="2" t="s">
        <v>20</v>
      </c>
    </row>
    <row r="6" spans="2:3" ht="29" x14ac:dyDescent="0.35">
      <c r="B6" s="1" t="s">
        <v>21</v>
      </c>
      <c r="C6" s="2" t="s">
        <v>22</v>
      </c>
    </row>
    <row r="7" spans="2:3" ht="29" x14ac:dyDescent="0.35">
      <c r="B7" s="1" t="s">
        <v>3</v>
      </c>
      <c r="C7" s="2" t="s">
        <v>23</v>
      </c>
    </row>
    <row r="8" spans="2:3" ht="29" x14ac:dyDescent="0.35">
      <c r="B8" s="1" t="s">
        <v>4</v>
      </c>
      <c r="C8" s="2" t="s">
        <v>24</v>
      </c>
    </row>
    <row r="9" spans="2:3" x14ac:dyDescent="0.35">
      <c r="B9" s="1" t="s">
        <v>5</v>
      </c>
      <c r="C9" s="2" t="s">
        <v>25</v>
      </c>
    </row>
    <row r="11" spans="2:3" ht="15.5" x14ac:dyDescent="0.35">
      <c r="B11" s="11" t="s">
        <v>26</v>
      </c>
      <c r="C11" s="11"/>
    </row>
    <row r="12" spans="2:3" x14ac:dyDescent="0.35">
      <c r="B12" s="1" t="s">
        <v>7</v>
      </c>
      <c r="C12" s="2" t="s">
        <v>27</v>
      </c>
    </row>
    <row r="13" spans="2:3" x14ac:dyDescent="0.35">
      <c r="B13" s="1" t="s">
        <v>28</v>
      </c>
      <c r="C13" s="2" t="s">
        <v>29</v>
      </c>
    </row>
    <row r="14" spans="2:3" ht="29" x14ac:dyDescent="0.35">
      <c r="B14" s="1" t="s">
        <v>30</v>
      </c>
      <c r="C14" s="2" t="s">
        <v>31</v>
      </c>
    </row>
    <row r="15" spans="2:3" ht="29" x14ac:dyDescent="0.35">
      <c r="B15" s="1" t="s">
        <v>14</v>
      </c>
      <c r="C15" s="2" t="s">
        <v>32</v>
      </c>
    </row>
    <row r="16" spans="2:3" ht="29" x14ac:dyDescent="0.35">
      <c r="B16" s="1" t="s">
        <v>17</v>
      </c>
      <c r="C16" s="2" t="s">
        <v>33</v>
      </c>
    </row>
    <row r="18" spans="2:3" ht="15.5" x14ac:dyDescent="0.35">
      <c r="B18" s="11" t="s">
        <v>34</v>
      </c>
      <c r="C18" s="11"/>
    </row>
    <row r="19" spans="2:3" ht="20" customHeight="1" x14ac:dyDescent="0.35">
      <c r="B19" s="12" t="s">
        <v>35</v>
      </c>
      <c r="C19" s="12"/>
    </row>
    <row r="20" spans="2:3" ht="20" customHeight="1" x14ac:dyDescent="0.35">
      <c r="B20" s="12"/>
      <c r="C20" s="12"/>
    </row>
    <row r="21" spans="2:3" ht="20" customHeight="1" x14ac:dyDescent="0.35">
      <c r="B21" s="12"/>
      <c r="C21" s="12"/>
    </row>
    <row r="22" spans="2:3" ht="20" customHeight="1" x14ac:dyDescent="0.35">
      <c r="B22" s="12"/>
      <c r="C22" s="12"/>
    </row>
    <row r="23" spans="2:3" ht="20" customHeight="1" x14ac:dyDescent="0.35">
      <c r="B23" s="12"/>
      <c r="C23" s="12"/>
    </row>
    <row r="24" spans="2:3" ht="20" customHeight="1" x14ac:dyDescent="0.35">
      <c r="B24" s="12"/>
      <c r="C24" s="12"/>
    </row>
    <row r="25" spans="2:3" ht="20" customHeight="1" x14ac:dyDescent="0.35">
      <c r="B25" s="12"/>
      <c r="C25" s="12"/>
    </row>
  </sheetData>
  <sheetProtection sheet="1" objects="1" scenarios="1"/>
  <mergeCells count="5">
    <mergeCell ref="B2:C2"/>
    <mergeCell ref="B4:C4"/>
    <mergeCell ref="B11:C11"/>
    <mergeCell ref="B18:C18"/>
    <mergeCell ref="B19:C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4"/>
  <sheetViews>
    <sheetView tabSelected="1" workbookViewId="0">
      <selection activeCell="C6" sqref="C6"/>
    </sheetView>
  </sheetViews>
  <sheetFormatPr baseColWidth="10" defaultColWidth="8.7265625" defaultRowHeight="14.5" x14ac:dyDescent="0.35"/>
  <cols>
    <col min="1" max="1" width="2.7265625" customWidth="1"/>
    <col min="2" max="2" width="30.7265625" customWidth="1"/>
    <col min="3" max="3" width="15.7265625" customWidth="1"/>
    <col min="4" max="4" width="5.7265625" customWidth="1"/>
    <col min="5" max="5" width="30.7265625" customWidth="1"/>
    <col min="6" max="6" width="20.7265625" customWidth="1"/>
    <col min="7" max="7" width="5.7265625" customWidth="1"/>
    <col min="8" max="8" width="18.7265625" customWidth="1"/>
    <col min="9" max="9" width="20.7265625" customWidth="1"/>
  </cols>
  <sheetData>
    <row r="2" spans="2:9" x14ac:dyDescent="0.35">
      <c r="B2" s="13" t="s">
        <v>0</v>
      </c>
      <c r="C2" s="13"/>
      <c r="E2" s="13" t="s">
        <v>6</v>
      </c>
      <c r="F2" s="13"/>
      <c r="H2" s="13" t="s">
        <v>16</v>
      </c>
      <c r="I2" s="13"/>
    </row>
    <row r="3" spans="2:9" x14ac:dyDescent="0.35">
      <c r="B3" s="4" t="s">
        <v>1</v>
      </c>
      <c r="C3" s="5">
        <v>1000000</v>
      </c>
      <c r="E3" s="4" t="s">
        <v>7</v>
      </c>
      <c r="F3" s="6">
        <f>C4-C3</f>
        <v>100000</v>
      </c>
      <c r="H3" s="3" t="s">
        <v>3</v>
      </c>
      <c r="I3" s="3" t="s">
        <v>17</v>
      </c>
    </row>
    <row r="4" spans="2:9" x14ac:dyDescent="0.35">
      <c r="B4" s="4" t="s">
        <v>2</v>
      </c>
      <c r="C4" s="5">
        <v>1100000</v>
      </c>
      <c r="H4" s="7">
        <v>0</v>
      </c>
      <c r="I4" s="6">
        <f t="shared" ref="I4:I24" si="0">( (MAX($C$4*(1+H4)-$C$3, 0) + MAX($C$4*(1-H4)-$C$3, 0)) / 2 ) / (1+$C$7) - ($C$4*$C$6) - $F$3</f>
        <v>-169761.90476190476</v>
      </c>
    </row>
    <row r="5" spans="2:9" x14ac:dyDescent="0.35">
      <c r="B5" s="4" t="s">
        <v>3</v>
      </c>
      <c r="C5" s="8">
        <v>0.3</v>
      </c>
      <c r="E5" s="13" t="s">
        <v>8</v>
      </c>
      <c r="F5" s="13"/>
      <c r="H5" s="7">
        <v>0.05</v>
      </c>
      <c r="I5" s="6">
        <f t="shared" si="0"/>
        <v>-169761.90476190476</v>
      </c>
    </row>
    <row r="6" spans="2:9" x14ac:dyDescent="0.35">
      <c r="B6" s="4" t="s">
        <v>4</v>
      </c>
      <c r="C6" s="8">
        <v>0.15</v>
      </c>
      <c r="E6" s="4" t="s">
        <v>9</v>
      </c>
      <c r="F6" s="6">
        <f>C4*(1+C5)</f>
        <v>1430000</v>
      </c>
      <c r="H6" s="7">
        <v>0.1</v>
      </c>
      <c r="I6" s="6">
        <f t="shared" si="0"/>
        <v>-165000</v>
      </c>
    </row>
    <row r="7" spans="2:9" x14ac:dyDescent="0.35">
      <c r="B7" s="4" t="s">
        <v>5</v>
      </c>
      <c r="C7" s="8">
        <v>0.05</v>
      </c>
      <c r="E7" s="4" t="s">
        <v>10</v>
      </c>
      <c r="F7" s="6">
        <f>C4*(1-C5)</f>
        <v>770000</v>
      </c>
      <c r="H7" s="7">
        <v>0.15</v>
      </c>
      <c r="I7" s="6">
        <f t="shared" si="0"/>
        <v>-138809.52380952382</v>
      </c>
    </row>
    <row r="8" spans="2:9" x14ac:dyDescent="0.35">
      <c r="E8" s="4" t="s">
        <v>11</v>
      </c>
      <c r="F8" s="6">
        <f>MAX(F6-C3, 0)</f>
        <v>430000</v>
      </c>
      <c r="H8" s="7">
        <v>0.2</v>
      </c>
      <c r="I8" s="6">
        <f t="shared" si="0"/>
        <v>-112619.04761904763</v>
      </c>
    </row>
    <row r="9" spans="2:9" x14ac:dyDescent="0.35">
      <c r="E9" s="4" t="s">
        <v>12</v>
      </c>
      <c r="F9" s="6">
        <f>MAX(F7-C3, 0)</f>
        <v>0</v>
      </c>
      <c r="H9" s="7">
        <v>0.25</v>
      </c>
      <c r="I9" s="6">
        <f t="shared" si="0"/>
        <v>-86428.571428571449</v>
      </c>
    </row>
    <row r="10" spans="2:9" x14ac:dyDescent="0.35">
      <c r="E10" s="4" t="s">
        <v>13</v>
      </c>
      <c r="F10" s="6">
        <f>C4*C6</f>
        <v>165000</v>
      </c>
      <c r="H10" s="7">
        <v>0.3</v>
      </c>
      <c r="I10" s="6">
        <f t="shared" si="0"/>
        <v>-60238.095238095237</v>
      </c>
    </row>
    <row r="11" spans="2:9" x14ac:dyDescent="0.35">
      <c r="E11" s="4" t="s">
        <v>14</v>
      </c>
      <c r="F11" s="6">
        <f>((F8+F9)/2)/(1+C7)-F10</f>
        <v>39761.904761904763</v>
      </c>
      <c r="H11" s="7">
        <v>0.35</v>
      </c>
      <c r="I11" s="6">
        <f t="shared" si="0"/>
        <v>-34047.619047619053</v>
      </c>
    </row>
    <row r="12" spans="2:9" x14ac:dyDescent="0.35">
      <c r="H12" s="7">
        <v>0.4</v>
      </c>
      <c r="I12" s="6">
        <f t="shared" si="0"/>
        <v>-7857.1428571428696</v>
      </c>
    </row>
    <row r="13" spans="2:9" x14ac:dyDescent="0.35">
      <c r="E13" s="3" t="s">
        <v>15</v>
      </c>
      <c r="F13" s="9" t="str">
        <f>IF(F11&gt;F3, "Invertir en Flexibilidad", "Diseño Rígido")</f>
        <v>Diseño Rígido</v>
      </c>
      <c r="H13" s="7">
        <v>0.45</v>
      </c>
      <c r="I13" s="6">
        <f t="shared" si="0"/>
        <v>18333.333333333314</v>
      </c>
    </row>
    <row r="14" spans="2:9" x14ac:dyDescent="0.35">
      <c r="H14" s="7">
        <v>0.5</v>
      </c>
      <c r="I14" s="6">
        <f t="shared" si="0"/>
        <v>44523.809523809527</v>
      </c>
    </row>
    <row r="15" spans="2:9" x14ac:dyDescent="0.35">
      <c r="H15" s="7">
        <v>0.55000000000000004</v>
      </c>
      <c r="I15" s="6">
        <f t="shared" si="0"/>
        <v>70714.285714285681</v>
      </c>
    </row>
    <row r="16" spans="2:9" x14ac:dyDescent="0.35">
      <c r="H16" s="7">
        <v>0.60000000000000009</v>
      </c>
      <c r="I16" s="6">
        <f t="shared" si="0"/>
        <v>96904.761904761894</v>
      </c>
    </row>
    <row r="17" spans="8:9" x14ac:dyDescent="0.35">
      <c r="H17" s="7">
        <v>0.65</v>
      </c>
      <c r="I17" s="6">
        <f t="shared" si="0"/>
        <v>123095.23809523811</v>
      </c>
    </row>
    <row r="18" spans="8:9" x14ac:dyDescent="0.35">
      <c r="H18" s="7">
        <v>0.70000000000000007</v>
      </c>
      <c r="I18" s="6">
        <f t="shared" si="0"/>
        <v>149285.71428571438</v>
      </c>
    </row>
    <row r="19" spans="8:9" x14ac:dyDescent="0.35">
      <c r="H19" s="7">
        <v>0.75</v>
      </c>
      <c r="I19" s="6">
        <f t="shared" si="0"/>
        <v>175476.19047619047</v>
      </c>
    </row>
    <row r="20" spans="8:9" x14ac:dyDescent="0.35">
      <c r="H20" s="7">
        <v>0.8</v>
      </c>
      <c r="I20" s="6">
        <f t="shared" si="0"/>
        <v>201666.66666666663</v>
      </c>
    </row>
    <row r="21" spans="8:9" x14ac:dyDescent="0.35">
      <c r="H21" s="7">
        <v>0.85000000000000009</v>
      </c>
      <c r="I21" s="6">
        <f t="shared" si="0"/>
        <v>227857.14285714284</v>
      </c>
    </row>
    <row r="22" spans="8:9" x14ac:dyDescent="0.35">
      <c r="H22" s="7">
        <v>0.9</v>
      </c>
      <c r="I22" s="6">
        <f t="shared" si="0"/>
        <v>254047.61904761905</v>
      </c>
    </row>
    <row r="23" spans="8:9" x14ac:dyDescent="0.35">
      <c r="H23" s="7">
        <v>0.95000000000000007</v>
      </c>
      <c r="I23" s="6">
        <f t="shared" si="0"/>
        <v>280238.09523809527</v>
      </c>
    </row>
    <row r="24" spans="8:9" x14ac:dyDescent="0.35">
      <c r="H24" s="7">
        <v>1</v>
      </c>
      <c r="I24" s="6">
        <f t="shared" si="0"/>
        <v>306428.57142857136</v>
      </c>
    </row>
  </sheetData>
  <sheetProtection sheet="1" objects="1" scenarios="1"/>
  <mergeCells count="4">
    <mergeCell ref="B2:C2"/>
    <mergeCell ref="E2:F2"/>
    <mergeCell ref="E5:F5"/>
    <mergeCell ref="H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Valoracion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Javier Jofre</cp:lastModifiedBy>
  <dcterms:created xsi:type="dcterms:W3CDTF">2026-01-07T09:39:22Z</dcterms:created>
  <dcterms:modified xsi:type="dcterms:W3CDTF">2026-01-07T09:41:57Z</dcterms:modified>
</cp:coreProperties>
</file>